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bis.bashtel.ru\deps\CAU-Otd-OZ\18.05.2015\Дроп кабель\"/>
    </mc:Choice>
  </mc:AlternateContent>
  <bookViews>
    <workbookView xWindow="240" yWindow="30" windowWidth="19980" windowHeight="10110"/>
  </bookViews>
  <sheets>
    <sheet name="спецификация" sheetId="1" r:id="rId1"/>
    <sheet name="XLR_NoRangeSheet" sheetId="2" state="veryHidden" r:id="rId2"/>
  </sheets>
  <definedNames>
    <definedName name="Query1">спецификация!$A$7:$V$8</definedName>
    <definedName name="Query2_ADRES" hidden="1">XLR_NoRangeSheet!$C$6</definedName>
    <definedName name="Query2_EMAIL" hidden="1">XLR_NoRangeSheet!$H$6</definedName>
    <definedName name="Query2_KURATOR" hidden="1">XLR_NoRangeSheet!$F$6</definedName>
    <definedName name="Query2_NAME_LOTA" hidden="1">XLR_NoRangeSheet!$E$6</definedName>
    <definedName name="Query2_NLOTA" hidden="1">XLR_NoRangeSheet!$B$6</definedName>
    <definedName name="Query2_NOTE" hidden="1">XLR_NoRangeSheet!$J$6</definedName>
    <definedName name="Query2_NPO" hidden="1">XLR_NoRangeSheet!$I$6</definedName>
    <definedName name="Query2_PRIL_NOMER" hidden="1">XLR_NoRangeSheet!$S$6</definedName>
    <definedName name="Query2_SROK" hidden="1">XLR_NoRangeSheet!$K$6</definedName>
    <definedName name="Query2_TEL" hidden="1">XLR_NoRangeSheet!$G$6</definedName>
    <definedName name="Query2_TIP" hidden="1">XLR_NoRangeSheet!$Q$6</definedName>
    <definedName name="Query2_TIPNAME" hidden="1">XLR_NoRangeSheet!$R$6</definedName>
    <definedName name="Query2_UA2" hidden="1">XLR_NoRangeSheet!$O$6</definedName>
    <definedName name="Query2_UA2NAME" hidden="1">XLR_NoRangeSheet!$P$6</definedName>
    <definedName name="Query2_USERE" hidden="1">XLR_NoRangeSheet!$N$6</definedName>
    <definedName name="Query2_USERN" hidden="1">XLR_NoRangeSheet!$L$6</definedName>
    <definedName name="Query2_USERT" hidden="1">XLR_NoRangeSheet!$M$6</definedName>
    <definedName name="Query2_VCODE" hidden="1">XLR_NoRangeSheet!$D$6</definedName>
    <definedName name="Query3">спецификация!$A$14:$L$14</definedName>
    <definedName name="XLR_ERRNAMESTR" hidden="1">XLR_NoRangeSheet!$B$5</definedName>
    <definedName name="XLR_VERSION" hidden="1">XLR_NoRangeSheet!$A$5</definedName>
  </definedNames>
  <calcPr calcId="152511"/>
</workbook>
</file>

<file path=xl/calcChain.xml><?xml version="1.0" encoding="utf-8"?>
<calcChain xmlns="http://schemas.openxmlformats.org/spreadsheetml/2006/main">
  <c r="D23" i="1" l="1"/>
  <c r="J7" i="1" l="1"/>
  <c r="K7" i="1" l="1"/>
  <c r="K9" i="1"/>
  <c r="B7" i="1"/>
  <c r="B5" i="2"/>
  <c r="D25" i="1"/>
  <c r="D24" i="1"/>
</calcChain>
</file>

<file path=xl/sharedStrings.xml><?xml version="1.0" encoding="utf-8"?>
<sst xmlns="http://schemas.openxmlformats.org/spreadsheetml/2006/main" count="59" uniqueCount="55">
  <si>
    <t>№ п.п.</t>
  </si>
  <si>
    <t>Описание</t>
  </si>
  <si>
    <t>Адрес поставки</t>
  </si>
  <si>
    <t>Объем может быть изменен на 30% без изменения стоимости единицы</t>
  </si>
  <si>
    <t>Требуемые сроки поставки:</t>
  </si>
  <si>
    <t>Транспортировка товара:</t>
  </si>
  <si>
    <t>Особые условия</t>
  </si>
  <si>
    <t>Инициатор закупки:</t>
  </si>
  <si>
    <t>Контактное лицо по тех. Вопросам</t>
  </si>
  <si>
    <t>СПЕЦИФИКАЦИЯ</t>
  </si>
  <si>
    <t>Исполнитель:</t>
  </si>
  <si>
    <t>тел.</t>
  </si>
  <si>
    <t>эл.почта</t>
  </si>
  <si>
    <t>Eд.изм</t>
  </si>
  <si>
    <t>Наименование товара</t>
  </si>
  <si>
    <t>Итого</t>
  </si>
  <si>
    <t>Сумма без НДС, включая стоимость тары и доставку, рубли РФ</t>
  </si>
  <si>
    <t>В т.ч. НДС</t>
  </si>
  <si>
    <t>Сумма в том числе НДС, включая стоимость тары и доставку, рубли РФ</t>
  </si>
  <si>
    <t>Гарантийные обязательства</t>
  </si>
  <si>
    <t>Номенклатура</t>
  </si>
  <si>
    <t>4.2, Developer  (build 122-D7)</t>
  </si>
  <si>
    <t>Query2</t>
  </si>
  <si>
    <t>Республика Башкортостан</t>
  </si>
  <si>
    <t>Поставка оптического кабеля ТПОД2</t>
  </si>
  <si>
    <t>Исмагилов Р.А., тел. (347)221-56-53, эл.почта:</t>
  </si>
  <si>
    <t>(347)221-56-53</t>
  </si>
  <si>
    <t/>
  </si>
  <si>
    <t>Силов К.В.</t>
  </si>
  <si>
    <t>31.12.2015</t>
  </si>
  <si>
    <t>Аминов Руслан Памирович</t>
  </si>
  <si>
    <t>(347)221-57-47</t>
  </si>
  <si>
    <t>Отдел капитального строительства (ОКС)</t>
  </si>
  <si>
    <t>Инвестиционная деятельность</t>
  </si>
  <si>
    <t>Приложение 1.3</t>
  </si>
  <si>
    <t>км</t>
  </si>
  <si>
    <t>Условия доставки</t>
  </si>
  <si>
    <t>Транспортировка товара осуществляется  автомобильным транспортом за счет Поставщика.</t>
  </si>
  <si>
    <t>Гарантийные обязательства - 2 года со дня ввода в эксплуатацию</t>
  </si>
  <si>
    <t>паспорт;техническое описание поставляемого товара,инструкция на русском языке,сертификат соотвествия страндартам</t>
  </si>
  <si>
    <t>Мухамадеев Алексей Викторович (347) 221-55-87 MuhamadeevAV@rums.bashtel.ru</t>
  </si>
  <si>
    <t>Исмагилов Р.А., тел. (347)221-56-53, эл.почта: r.ismagilov2@bashtel.ru</t>
  </si>
  <si>
    <t xml:space="preserve"> </t>
  </si>
  <si>
    <t>ЛОТ9387</t>
  </si>
  <si>
    <t xml:space="preserve">Оптический дроп-кабель подвесной </t>
  </si>
  <si>
    <t>Поставка оптического дроп-кабеля подвесного</t>
  </si>
  <si>
    <t>Производитель</t>
  </si>
  <si>
    <t xml:space="preserve">  г. Уфа, ул. Каспийская, д.14; Иксанова Ф.С. 89053527779</t>
  </si>
  <si>
    <t>Предельная цена за единицу измерения без НДС, включая стоимость тары и доставку, рубли РФ</t>
  </si>
  <si>
    <t xml:space="preserve"> 100 км. - до 30.06.15 г.,  100 км. - до 15.07.15 г.,  100 км. - до 15.08.15 г.</t>
  </si>
  <si>
    <t>Оптический кабель подвесной диэлектрический  для строительства сетей PON. Количество волокон: 1. Кабель содержит оптический модуль со свободно уложенными волокнами. Свободное пространство в оптическом модуле заполнено гидрофобным гелем. В качестве силовых элементов используются два диэлектрических стержня. Одномодовое волокно с низкими потерями затухания на изгибе, соответствующее  ITU-T G.657А; SMF-28 eXB производства Corning, Fujikura . Максимально допустимая растягивающая нагрузка - не менее 1,2 кН. Рабочий диапозон температур -60...+70 С. Температура монтажа      -30...+50 С. Минимальный радиус изгиба оптического волокна- не менее 3 мм. (в течение 10 мин.)</t>
  </si>
  <si>
    <t xml:space="preserve">Завод -производитель </t>
  </si>
  <si>
    <t>Предельная сумма лота составляет: 3 407 604, 0 руб. с НДС.</t>
  </si>
  <si>
    <t>Доставка до центрального склада ОАО "Башинформсвязь" .г.Уфа .ул. Каспийская д 14 .</t>
  </si>
  <si>
    <t>Приложение 1.2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</si>
</sst>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р_.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62">
    <xf numFmtId="0" fontId="0" fillId="0" borderId="0" xfId="0"/>
    <xf numFmtId="0" fontId="0" fillId="0" borderId="1" xfId="0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0" fillId="0" borderId="0" xfId="0" applyAlignment="1">
      <alignment horizontal="left"/>
    </xf>
    <xf numFmtId="0" fontId="0" fillId="0" borderId="1" xfId="0" applyBorder="1" applyAlignment="1">
      <alignment vertical="top"/>
    </xf>
    <xf numFmtId="164" fontId="0" fillId="0" borderId="1" xfId="0" applyNumberFormat="1" applyBorder="1" applyAlignment="1">
      <alignment horizontal="right" vertical="top" wrapText="1"/>
    </xf>
    <xf numFmtId="0" fontId="0" fillId="0" borderId="1" xfId="0" applyBorder="1" applyAlignment="1">
      <alignment horizontal="center" vertical="top"/>
    </xf>
    <xf numFmtId="0" fontId="0" fillId="0" borderId="0" xfId="0"/>
    <xf numFmtId="0" fontId="4" fillId="0" borderId="2" xfId="0" applyFont="1" applyBorder="1" applyAlignment="1">
      <alignment horizontal="center" vertical="top" wrapText="1"/>
    </xf>
    <xf numFmtId="0" fontId="0" fillId="0" borderId="0" xfId="0"/>
    <xf numFmtId="0" fontId="0" fillId="0" borderId="0" xfId="0"/>
    <xf numFmtId="0" fontId="0" fillId="0" borderId="0" xfId="0" applyFont="1"/>
    <xf numFmtId="0" fontId="0" fillId="0" borderId="0" xfId="0" applyFont="1" applyAlignment="1">
      <alignment vertical="center" wrapText="1"/>
    </xf>
    <xf numFmtId="0" fontId="0" fillId="0" borderId="1" xfId="0" applyFont="1" applyBorder="1" applyAlignment="1">
      <alignment horizontal="center"/>
    </xf>
    <xf numFmtId="0" fontId="0" fillId="0" borderId="0" xfId="0" applyBorder="1"/>
    <xf numFmtId="0" fontId="0" fillId="0" borderId="3" xfId="0" applyBorder="1"/>
    <xf numFmtId="0" fontId="0" fillId="0" borderId="4" xfId="0" applyBorder="1" applyAlignment="1">
      <alignment vertical="top" wrapText="1"/>
    </xf>
    <xf numFmtId="0" fontId="0" fillId="0" borderId="4" xfId="0" applyBorder="1"/>
    <xf numFmtId="0" fontId="0" fillId="0" borderId="0" xfId="0" applyAlignment="1">
      <alignment horizontal="right"/>
    </xf>
    <xf numFmtId="164" fontId="0" fillId="0" borderId="4" xfId="0" applyNumberFormat="1" applyBorder="1"/>
    <xf numFmtId="0" fontId="2" fillId="0" borderId="0" xfId="0" applyFont="1"/>
    <xf numFmtId="0" fontId="2" fillId="0" borderId="0" xfId="0" applyFont="1" applyAlignment="1">
      <alignment horizontal="left"/>
    </xf>
    <xf numFmtId="0" fontId="0" fillId="0" borderId="1" xfId="0" applyFont="1" applyBorder="1" applyAlignment="1">
      <alignment horizontal="center"/>
    </xf>
    <xf numFmtId="0" fontId="0" fillId="0" borderId="1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left"/>
    </xf>
    <xf numFmtId="0" fontId="0" fillId="0" borderId="0" xfId="0" quotePrefix="1"/>
    <xf numFmtId="49" fontId="0" fillId="0" borderId="0" xfId="0" applyNumberFormat="1"/>
    <xf numFmtId="4" fontId="0" fillId="0" borderId="5" xfId="0" applyNumberFormat="1" applyBorder="1" applyAlignment="1">
      <alignment horizontal="right"/>
    </xf>
    <xf numFmtId="0" fontId="0" fillId="0" borderId="1" xfId="0" applyNumberFormat="1" applyBorder="1" applyAlignment="1">
      <alignment horizontal="left" vertical="top"/>
    </xf>
    <xf numFmtId="0" fontId="0" fillId="0" borderId="0" xfId="0" applyFont="1" applyAlignment="1">
      <alignment horizontal="center" vertical="center" wrapText="1"/>
    </xf>
    <xf numFmtId="2" fontId="0" fillId="0" borderId="0" xfId="0" applyNumberFormat="1"/>
    <xf numFmtId="0" fontId="0" fillId="0" borderId="1" xfId="0" applyFont="1" applyBorder="1" applyAlignment="1">
      <alignment horizontal="center"/>
    </xf>
    <xf numFmtId="0" fontId="0" fillId="0" borderId="11" xfId="0" applyBorder="1" applyAlignment="1">
      <alignment vertical="top" wrapText="1"/>
    </xf>
    <xf numFmtId="0" fontId="0" fillId="0" borderId="10" xfId="0" applyBorder="1"/>
    <xf numFmtId="0" fontId="0" fillId="0" borderId="11" xfId="0" applyBorder="1"/>
    <xf numFmtId="0" fontId="0" fillId="0" borderId="1" xfId="0" applyNumberFormat="1" applyBorder="1" applyAlignment="1">
      <alignment horizontal="center" vertical="top"/>
    </xf>
    <xf numFmtId="0" fontId="0" fillId="0" borderId="8" xfId="0" applyBorder="1" applyAlignment="1">
      <alignment horizontal="left"/>
    </xf>
    <xf numFmtId="0" fontId="0" fillId="0" borderId="9" xfId="0" applyBorder="1" applyAlignment="1">
      <alignment horizontal="left"/>
    </xf>
    <xf numFmtId="0" fontId="0" fillId="0" borderId="10" xfId="0" applyBorder="1" applyAlignment="1">
      <alignment horizontal="left"/>
    </xf>
    <xf numFmtId="0" fontId="0" fillId="0" borderId="5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3" xfId="0" applyFill="1" applyBorder="1" applyAlignment="1">
      <alignment horizontal="left"/>
    </xf>
    <xf numFmtId="0" fontId="0" fillId="0" borderId="4" xfId="0" applyFill="1" applyBorder="1" applyAlignment="1">
      <alignment horizontal="left"/>
    </xf>
    <xf numFmtId="0" fontId="0" fillId="0" borderId="11" xfId="0" applyFill="1" applyBorder="1" applyAlignment="1">
      <alignment horizontal="left"/>
    </xf>
    <xf numFmtId="0" fontId="0" fillId="0" borderId="1" xfId="0" applyBorder="1" applyAlignment="1">
      <alignment horizontal="left"/>
    </xf>
    <xf numFmtId="0" fontId="0" fillId="0" borderId="3" xfId="0" applyBorder="1" applyAlignment="1">
      <alignment horizontal="left" wrapText="1"/>
    </xf>
    <xf numFmtId="0" fontId="0" fillId="0" borderId="4" xfId="0" applyBorder="1" applyAlignment="1">
      <alignment horizontal="left" wrapText="1"/>
    </xf>
    <xf numFmtId="0" fontId="0" fillId="0" borderId="3" xfId="0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3" xfId="0" applyBorder="1" applyAlignment="1">
      <alignment horizontal="center"/>
    </xf>
    <xf numFmtId="0" fontId="2" fillId="0" borderId="0" xfId="0" applyFont="1" applyAlignment="1">
      <alignment horizontal="center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0" fontId="0" fillId="0" borderId="6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</cellXfs>
  <cellStyles count="3">
    <cellStyle name="Обычный" xfId="0" builtinId="0"/>
    <cellStyle name="Обычный 2" xfId="1"/>
    <cellStyle name="Обычный 5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V25"/>
  <sheetViews>
    <sheetView tabSelected="1" topLeftCell="D1" workbookViewId="0">
      <selection activeCell="L1" sqref="L1"/>
    </sheetView>
  </sheetViews>
  <sheetFormatPr defaultRowHeight="15" x14ac:dyDescent="0.25"/>
  <cols>
    <col min="1" max="1" width="0.85546875" customWidth="1"/>
    <col min="2" max="2" width="8.42578125" customWidth="1"/>
    <col min="3" max="3" width="8.42578125" style="10" customWidth="1"/>
    <col min="4" max="4" width="26.42578125" customWidth="1"/>
    <col min="5" max="5" width="26.42578125" style="10" customWidth="1"/>
    <col min="6" max="6" width="44.85546875" customWidth="1"/>
    <col min="9" max="9" width="19.5703125" style="7" customWidth="1"/>
    <col min="10" max="10" width="16" style="7" customWidth="1"/>
    <col min="11" max="11" width="18.28515625" style="9" customWidth="1"/>
    <col min="12" max="12" width="18.7109375" customWidth="1"/>
    <col min="18" max="21" width="9.140625" style="10"/>
  </cols>
  <sheetData>
    <row r="1" spans="1:22" x14ac:dyDescent="0.25">
      <c r="L1" s="7" t="s">
        <v>54</v>
      </c>
    </row>
    <row r="2" spans="1:22" x14ac:dyDescent="0.25">
      <c r="B2" s="55" t="s">
        <v>9</v>
      </c>
      <c r="C2" s="55"/>
      <c r="D2" s="55"/>
      <c r="E2" s="55"/>
      <c r="F2" s="55"/>
      <c r="G2" s="55"/>
      <c r="H2" s="55"/>
      <c r="I2" s="55"/>
      <c r="J2" s="55"/>
      <c r="K2" s="55"/>
      <c r="L2" s="55"/>
    </row>
    <row r="3" spans="1:22" x14ac:dyDescent="0.25">
      <c r="B3" t="s">
        <v>43</v>
      </c>
      <c r="C3" s="10" t="s">
        <v>45</v>
      </c>
      <c r="D3" s="21"/>
      <c r="E3" s="21"/>
      <c r="F3" s="20" t="s">
        <v>32</v>
      </c>
      <c r="J3" s="7" t="s">
        <v>33</v>
      </c>
      <c r="L3" s="18"/>
    </row>
    <row r="4" spans="1:22" s="11" customFormat="1" x14ac:dyDescent="0.25">
      <c r="B4" s="56" t="s">
        <v>0</v>
      </c>
      <c r="C4" s="40" t="s">
        <v>20</v>
      </c>
      <c r="D4" s="56" t="s">
        <v>14</v>
      </c>
      <c r="E4" s="40" t="s">
        <v>46</v>
      </c>
      <c r="F4" s="56" t="s">
        <v>1</v>
      </c>
      <c r="G4" s="56" t="s">
        <v>13</v>
      </c>
      <c r="H4" s="32"/>
      <c r="I4" s="60" t="s">
        <v>48</v>
      </c>
      <c r="J4" s="58" t="s">
        <v>16</v>
      </c>
      <c r="K4" s="57" t="s">
        <v>18</v>
      </c>
      <c r="L4" s="56" t="s">
        <v>2</v>
      </c>
    </row>
    <row r="5" spans="1:22" s="12" customFormat="1" ht="64.5" customHeight="1" x14ac:dyDescent="0.25">
      <c r="B5" s="56"/>
      <c r="C5" s="41"/>
      <c r="D5" s="56"/>
      <c r="E5" s="41"/>
      <c r="F5" s="56"/>
      <c r="G5" s="56"/>
      <c r="H5" s="8" t="s">
        <v>15</v>
      </c>
      <c r="I5" s="61"/>
      <c r="J5" s="59"/>
      <c r="K5" s="57"/>
      <c r="L5" s="56"/>
      <c r="M5" s="30"/>
    </row>
    <row r="6" spans="1:22" s="11" customFormat="1" x14ac:dyDescent="0.25">
      <c r="B6" s="13">
        <v>1</v>
      </c>
      <c r="C6" s="22">
        <v>2</v>
      </c>
      <c r="D6" s="13">
        <v>3</v>
      </c>
      <c r="E6" s="23">
        <v>4</v>
      </c>
      <c r="F6" s="13">
        <v>5</v>
      </c>
      <c r="G6" s="13">
        <v>6</v>
      </c>
      <c r="H6" s="13">
        <v>11</v>
      </c>
      <c r="I6" s="13">
        <v>12</v>
      </c>
      <c r="J6" s="13">
        <v>13</v>
      </c>
      <c r="K6" s="13">
        <v>14</v>
      </c>
      <c r="L6" s="13">
        <v>15</v>
      </c>
    </row>
    <row r="7" spans="1:22" ht="265.5" customHeight="1" x14ac:dyDescent="0.25">
      <c r="A7" s="10"/>
      <c r="B7" s="6">
        <f>ROW()-6</f>
        <v>1</v>
      </c>
      <c r="C7" s="36">
        <v>39796</v>
      </c>
      <c r="D7" s="1" t="s">
        <v>44</v>
      </c>
      <c r="E7" s="1" t="s">
        <v>51</v>
      </c>
      <c r="F7" s="1" t="s">
        <v>50</v>
      </c>
      <c r="G7" s="4" t="s">
        <v>35</v>
      </c>
      <c r="H7" s="29">
        <v>300</v>
      </c>
      <c r="I7" s="5">
        <v>9626</v>
      </c>
      <c r="J7" s="5">
        <f>I7*H7</f>
        <v>2887800</v>
      </c>
      <c r="K7" s="5">
        <f>J7*1.18</f>
        <v>3407604</v>
      </c>
      <c r="L7" s="1" t="s">
        <v>47</v>
      </c>
      <c r="M7" s="31"/>
      <c r="N7" s="10"/>
      <c r="O7" s="10"/>
      <c r="P7" s="10"/>
      <c r="Q7" s="10"/>
      <c r="V7" s="10"/>
    </row>
    <row r="8" spans="1:22" s="10" customFormat="1" x14ac:dyDescent="0.25">
      <c r="B8" s="15"/>
      <c r="C8" s="17"/>
      <c r="D8" s="16"/>
      <c r="E8" s="16"/>
      <c r="F8" s="16"/>
      <c r="G8" s="17"/>
      <c r="H8" s="17"/>
      <c r="I8" s="19"/>
      <c r="J8" s="5">
        <v>2887800</v>
      </c>
      <c r="K8" s="5">
        <v>3407604</v>
      </c>
      <c r="L8" s="2"/>
    </row>
    <row r="9" spans="1:22" s="10" customFormat="1" x14ac:dyDescent="0.25">
      <c r="B9" s="14"/>
      <c r="C9" s="14"/>
      <c r="D9" s="2"/>
      <c r="E9" s="2"/>
      <c r="F9" s="2"/>
      <c r="G9" s="14"/>
      <c r="H9" s="14"/>
      <c r="I9" s="14"/>
      <c r="J9" s="14" t="s">
        <v>17</v>
      </c>
      <c r="K9" s="28">
        <f>K8-J8</f>
        <v>519804</v>
      </c>
      <c r="L9" s="2"/>
    </row>
    <row r="10" spans="1:22" x14ac:dyDescent="0.25">
      <c r="A10" s="10"/>
      <c r="B10" s="45" t="s">
        <v>52</v>
      </c>
      <c r="C10" s="45"/>
      <c r="D10" s="45"/>
      <c r="E10" s="45"/>
      <c r="F10" s="45"/>
      <c r="G10" s="45"/>
      <c r="H10" s="45"/>
      <c r="I10" s="45"/>
      <c r="J10" s="45"/>
      <c r="K10" s="45"/>
      <c r="L10" s="45"/>
      <c r="M10" s="10"/>
      <c r="N10" s="10"/>
      <c r="O10" s="10"/>
      <c r="P10" s="10"/>
      <c r="Q10" s="10"/>
      <c r="V10" s="10"/>
    </row>
    <row r="11" spans="1:22" x14ac:dyDescent="0.25">
      <c r="B11" s="45" t="s">
        <v>3</v>
      </c>
      <c r="C11" s="45"/>
      <c r="D11" s="45"/>
      <c r="E11" s="45"/>
      <c r="F11" s="45"/>
      <c r="G11" s="45"/>
      <c r="H11" s="45"/>
      <c r="I11" s="45"/>
      <c r="J11" s="45"/>
      <c r="K11" s="45"/>
      <c r="L11" s="45"/>
    </row>
    <row r="12" spans="1:22" ht="16.5" customHeight="1" x14ac:dyDescent="0.25">
      <c r="B12" s="53" t="s">
        <v>4</v>
      </c>
      <c r="C12" s="53"/>
      <c r="D12" s="53"/>
      <c r="E12" s="42" t="s">
        <v>49</v>
      </c>
      <c r="F12" s="43"/>
      <c r="G12" s="43"/>
      <c r="H12" s="43"/>
      <c r="I12" s="43"/>
      <c r="J12" s="43"/>
      <c r="K12" s="43"/>
      <c r="L12" s="44"/>
    </row>
    <row r="13" spans="1:22" ht="19.5" customHeight="1" x14ac:dyDescent="0.25">
      <c r="B13" s="50" t="s">
        <v>36</v>
      </c>
      <c r="C13" s="51"/>
      <c r="D13" s="51"/>
      <c r="E13" s="46" t="s">
        <v>53</v>
      </c>
      <c r="F13" s="47"/>
      <c r="G13" s="47"/>
      <c r="H13" s="47"/>
      <c r="I13" s="47"/>
      <c r="J13" s="47"/>
      <c r="K13" s="47"/>
      <c r="L13" s="33"/>
      <c r="M13" s="2"/>
    </row>
    <row r="14" spans="1:22" ht="15" customHeight="1" x14ac:dyDescent="0.25">
      <c r="A14" s="10"/>
      <c r="B14" s="53" t="s">
        <v>5</v>
      </c>
      <c r="C14" s="53"/>
      <c r="D14" s="54"/>
      <c r="E14" s="48" t="s">
        <v>37</v>
      </c>
      <c r="F14" s="49"/>
      <c r="G14" s="49"/>
      <c r="H14" s="49"/>
      <c r="I14" s="49"/>
      <c r="J14" s="49"/>
      <c r="K14" s="49"/>
      <c r="L14" s="35"/>
    </row>
    <row r="15" spans="1:22" s="10" customFormat="1" x14ac:dyDescent="0.25">
      <c r="B15" s="50" t="s">
        <v>19</v>
      </c>
      <c r="C15" s="51"/>
      <c r="D15" s="52"/>
      <c r="E15" s="37" t="s">
        <v>38</v>
      </c>
      <c r="F15" s="38"/>
      <c r="G15" s="38"/>
      <c r="H15" s="38"/>
      <c r="I15" s="38"/>
      <c r="J15" s="38"/>
      <c r="K15" s="38"/>
      <c r="L15" s="34"/>
      <c r="M15"/>
      <c r="N15"/>
      <c r="O15"/>
      <c r="P15"/>
      <c r="Q15"/>
      <c r="V15"/>
    </row>
    <row r="16" spans="1:22" s="10" customFormat="1" x14ac:dyDescent="0.25">
      <c r="B16" s="53" t="s">
        <v>6</v>
      </c>
      <c r="C16" s="53"/>
      <c r="D16" s="53"/>
      <c r="E16" s="37" t="s">
        <v>39</v>
      </c>
      <c r="F16" s="38"/>
      <c r="G16" s="38"/>
      <c r="H16" s="38"/>
      <c r="I16" s="38"/>
      <c r="J16" s="38"/>
      <c r="K16" s="38"/>
      <c r="L16" s="39"/>
    </row>
    <row r="17" spans="2:22" x14ac:dyDescent="0.25">
      <c r="B17" s="53" t="s">
        <v>7</v>
      </c>
      <c r="C17" s="53"/>
      <c r="D17" s="53"/>
      <c r="E17" s="37" t="s">
        <v>41</v>
      </c>
      <c r="F17" s="38"/>
      <c r="G17" s="38"/>
      <c r="H17" s="38"/>
      <c r="I17" s="38"/>
      <c r="J17" s="38"/>
      <c r="K17" s="38"/>
      <c r="L17" s="39"/>
      <c r="M17" s="10"/>
      <c r="N17" s="10"/>
      <c r="O17" s="10"/>
      <c r="P17" s="10"/>
      <c r="Q17" s="10"/>
      <c r="V17" s="10"/>
    </row>
    <row r="18" spans="2:22" ht="19.5" customHeight="1" x14ac:dyDescent="0.25">
      <c r="B18" s="53" t="s">
        <v>8</v>
      </c>
      <c r="C18" s="53"/>
      <c r="D18" s="53"/>
      <c r="E18" s="37" t="s">
        <v>40</v>
      </c>
      <c r="F18" s="38"/>
      <c r="G18" s="38"/>
      <c r="H18" s="38"/>
      <c r="I18" s="38"/>
      <c r="J18" s="38"/>
      <c r="K18" s="38"/>
      <c r="L18" s="39"/>
    </row>
    <row r="19" spans="2:22" s="10" customFormat="1" ht="19.5" customHeight="1" x14ac:dyDescent="0.25">
      <c r="B19" s="24"/>
      <c r="C19" s="24"/>
      <c r="D19" s="24"/>
      <c r="E19" s="24"/>
      <c r="F19" s="25"/>
      <c r="G19" s="25"/>
      <c r="H19" s="25"/>
      <c r="I19" s="25"/>
      <c r="J19" s="25"/>
      <c r="K19" s="25"/>
      <c r="L19" s="25"/>
      <c r="M19"/>
      <c r="N19"/>
      <c r="O19"/>
      <c r="P19"/>
      <c r="Q19"/>
      <c r="V19"/>
    </row>
    <row r="20" spans="2:22" s="10" customFormat="1" x14ac:dyDescent="0.25">
      <c r="M20"/>
      <c r="N20"/>
      <c r="O20"/>
      <c r="P20"/>
      <c r="Q20"/>
      <c r="V20"/>
    </row>
    <row r="21" spans="2:22" s="10" customFormat="1" x14ac:dyDescent="0.25"/>
    <row r="22" spans="2:22" x14ac:dyDescent="0.25">
      <c r="B22" t="s">
        <v>10</v>
      </c>
      <c r="F22" s="10" t="s">
        <v>42</v>
      </c>
      <c r="M22" s="10"/>
      <c r="N22" s="10"/>
      <c r="O22" s="10"/>
      <c r="P22" s="10"/>
      <c r="Q22" s="10"/>
      <c r="V22" s="10"/>
    </row>
    <row r="23" spans="2:22" x14ac:dyDescent="0.25">
      <c r="D23" s="3" t="str">
        <f>Query2_USERN</f>
        <v>Аминов Руслан Памирович</v>
      </c>
      <c r="E23" s="3"/>
    </row>
    <row r="24" spans="2:22" x14ac:dyDescent="0.25">
      <c r="B24" t="s">
        <v>11</v>
      </c>
      <c r="D24" s="3" t="str">
        <f>Query2_USERT</f>
        <v>(347)221-57-47</v>
      </c>
      <c r="E24" s="3"/>
    </row>
    <row r="25" spans="2:22" x14ac:dyDescent="0.25">
      <c r="B25" t="s">
        <v>12</v>
      </c>
      <c r="D25" s="3" t="str">
        <f>Query2_USERE</f>
        <v/>
      </c>
      <c r="E25" s="3"/>
    </row>
  </sheetData>
  <mergeCells count="27">
    <mergeCell ref="E15:K15"/>
    <mergeCell ref="C4:C5"/>
    <mergeCell ref="B2:L2"/>
    <mergeCell ref="B4:B5"/>
    <mergeCell ref="D4:D5"/>
    <mergeCell ref="K4:K5"/>
    <mergeCell ref="L4:L5"/>
    <mergeCell ref="F4:F5"/>
    <mergeCell ref="G4:G5"/>
    <mergeCell ref="J4:J5"/>
    <mergeCell ref="I4:I5"/>
    <mergeCell ref="E17:L17"/>
    <mergeCell ref="E18:L18"/>
    <mergeCell ref="E4:E5"/>
    <mergeCell ref="E12:L12"/>
    <mergeCell ref="B10:L10"/>
    <mergeCell ref="E13:K13"/>
    <mergeCell ref="E14:K14"/>
    <mergeCell ref="B15:D15"/>
    <mergeCell ref="B17:D17"/>
    <mergeCell ref="B18:D18"/>
    <mergeCell ref="B14:D14"/>
    <mergeCell ref="B12:D12"/>
    <mergeCell ref="B11:L11"/>
    <mergeCell ref="B16:D16"/>
    <mergeCell ref="B13:D13"/>
    <mergeCell ref="E16:L16"/>
  </mergeCells>
  <pageMargins left="0.78740157480314965" right="0.39370078740157483" top="0.78740157480314965" bottom="0.39370078740157483" header="0.31496062992125984" footer="0.31496062992125984"/>
  <pageSetup paperSize="9" scale="60" orientation="landscape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5:S6"/>
  <sheetViews>
    <sheetView workbookViewId="0">
      <selection activeCell="A30013" sqref="A30013:Q30014"/>
    </sheetView>
  </sheetViews>
  <sheetFormatPr defaultRowHeight="15" x14ac:dyDescent="0.25"/>
  <sheetData>
    <row r="5" spans="1:19" x14ac:dyDescent="0.25">
      <c r="A5" s="26" t="s">
        <v>21</v>
      </c>
      <c r="B5" t="e">
        <f>XLR_ERRNAME</f>
        <v>#NAME?</v>
      </c>
    </row>
    <row r="6" spans="1:19" x14ac:dyDescent="0.25">
      <c r="A6" t="s">
        <v>22</v>
      </c>
      <c r="B6">
        <v>7443</v>
      </c>
      <c r="C6" s="27" t="s">
        <v>23</v>
      </c>
      <c r="D6">
        <v>4924</v>
      </c>
      <c r="E6" s="27" t="s">
        <v>24</v>
      </c>
      <c r="F6" s="27" t="s">
        <v>25</v>
      </c>
      <c r="G6" s="27" t="s">
        <v>26</v>
      </c>
      <c r="H6" s="27" t="s">
        <v>27</v>
      </c>
      <c r="I6" s="27" t="s">
        <v>28</v>
      </c>
      <c r="J6" s="27" t="s">
        <v>24</v>
      </c>
      <c r="K6" s="27" t="s">
        <v>29</v>
      </c>
      <c r="L6" s="27" t="s">
        <v>30</v>
      </c>
      <c r="M6" s="27" t="s">
        <v>31</v>
      </c>
      <c r="N6" s="27" t="s">
        <v>27</v>
      </c>
      <c r="O6">
        <v>1655</v>
      </c>
      <c r="P6" s="27" t="s">
        <v>32</v>
      </c>
      <c r="Q6">
        <v>1</v>
      </c>
      <c r="R6" s="27" t="s">
        <v>33</v>
      </c>
      <c r="S6" s="27" t="s">
        <v>34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спецификация</vt:lpstr>
      <vt:lpstr>Query1</vt:lpstr>
      <vt:lpstr>Query3</vt:lpstr>
    </vt:vector>
  </TitlesOfParts>
  <Company>RSC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Аминов Руслан Памирович</dc:creator>
  <cp:lastModifiedBy>Данилова Татьяна Владимировна</cp:lastModifiedBy>
  <cp:lastPrinted>2015-05-18T10:22:59Z</cp:lastPrinted>
  <dcterms:created xsi:type="dcterms:W3CDTF">2013-12-19T08:11:42Z</dcterms:created>
  <dcterms:modified xsi:type="dcterms:W3CDTF">2015-05-18T11:41:39Z</dcterms:modified>
</cp:coreProperties>
</file>